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bnpparibas.sharepoint.com/sites/msteams_4a40ed/Documents partages/Arval Bike Lease/8. Marketing/Informatie werkgevers/"/>
    </mc:Choice>
  </mc:AlternateContent>
  <xr:revisionPtr revIDLastSave="38" documentId="13_ncr:1_{65FC0644-C313-49CC-823B-135383950FCC}" xr6:coauthVersionLast="47" xr6:coauthVersionMax="47" xr10:uidLastSave="{75ACD1C6-6667-4A1C-8B1E-6A9B070ED47D}"/>
  <bookViews>
    <workbookView xWindow="28680" yWindow="-4335" windowWidth="29040" windowHeight="15720" xr2:uid="{6F314FBA-DA30-4653-93ED-87804DCB34C0}"/>
  </bookViews>
  <sheets>
    <sheet name="Werkgeversbijdrage p.m" sheetId="1" r:id="rId1"/>
    <sheet name="Werkgeverslasten 2026"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1" l="1"/>
  <c r="C8" i="1"/>
  <c r="D4" i="4" l="1"/>
  <c r="C12" i="1"/>
  <c r="C14" i="1" l="1"/>
  <c r="C16" i="1" s="1"/>
</calcChain>
</file>

<file path=xl/sharedStrings.xml><?xml version="1.0" encoding="utf-8"?>
<sst xmlns="http://schemas.openxmlformats.org/spreadsheetml/2006/main" count="34" uniqueCount="34">
  <si>
    <t>Calculatie</t>
  </si>
  <si>
    <t>Conversievoorspelling</t>
  </si>
  <si>
    <t>Fietsprijs (gemiddelde retailwaarde incl. BTW)</t>
  </si>
  <si>
    <t>Gemiddelde leaseprijs p/m (incl. BTW)</t>
  </si>
  <si>
    <t>Bruto bijtelling p/m</t>
  </si>
  <si>
    <t>Kostenneutrale bijdrage</t>
  </si>
  <si>
    <t>Totale kostenneutrale werkgeversbijdrage vanuit werkgeverslasten
(BEREKENT AUTOMATISCH)</t>
  </si>
  <si>
    <t>Dit bedrag wordt bespaard op werkgeverslasten</t>
  </si>
  <si>
    <t>BTW verrekening fiets van de zaak</t>
  </si>
  <si>
    <t>Totale maandelijkse werkgeversbijdrage</t>
  </si>
  <si>
    <t xml:space="preserve"> (incl additionele netto investering p/m werkgever &amp; BTW verrekening)</t>
  </si>
  <si>
    <t>Component:</t>
  </si>
  <si>
    <t>Hoogte</t>
  </si>
  <si>
    <t>WAO/WIA (AOF)premie laag + Uniforme opslag kinderopvang</t>
  </si>
  <si>
    <t>WAO/WIA (AOF) premie hoog (vanaf 25x gem. modaal inkomen) + Uniforme opslag kinderopvang</t>
  </si>
  <si>
    <r>
      <t>WW premie (AWF) laag (werknemers met vast contra</t>
    </r>
    <r>
      <rPr>
        <sz val="11"/>
        <color theme="1"/>
        <rFont val="Calibri"/>
        <family val="2"/>
        <scheme val="minor"/>
      </rPr>
      <t>ct of BBL</t>
    </r>
    <r>
      <rPr>
        <sz val="11"/>
        <color rgb="FF000000"/>
        <rFont val="Calibri"/>
        <family val="2"/>
        <scheme val="minor"/>
      </rPr>
      <t>)</t>
    </r>
  </si>
  <si>
    <t>WW premie (AWF) hoog (werknemers met bepaalde tijd contract)</t>
  </si>
  <si>
    <t xml:space="preserve">Vakantiegeld </t>
  </si>
  <si>
    <t>Mogelijke additionele investering p/m werkgever* (ZELF INVULLEN)</t>
  </si>
  <si>
    <t>Vul hier de additionele netto investering van de werkgever p/m in (investering in het fietsplan per medewerker p/m)</t>
  </si>
  <si>
    <t>Bron: Belastingdienst</t>
  </si>
  <si>
    <t>* Een additionele investering van werkgever per maand leidt tot een hogere deelname aan het fietsleaseplan (adoptie binnen 3 jaar) en bij het realiseren van de door jullie gestelde bedrijfsdoelstellingen (zoals verhoging vitaliteit, verlaging ziekteverzuim, personeel langer behouden en CO2 vermindering)</t>
  </si>
  <si>
    <t>Gele velden uit kolom B worden standaard meegenomen in de berekening. Pas deze aan om jullie eigen specifieke kostenneutrale bijdrage te berekenen</t>
  </si>
  <si>
    <t>Bron: Sociale fondsen SZW | Ministerie van Financiën - Rijksoverheid (rijksfinancien.nl)</t>
  </si>
  <si>
    <t>Werkgeversheffing ZVW</t>
  </si>
  <si>
    <t>Rekenpremie WHK</t>
  </si>
  <si>
    <t>Verdeling</t>
  </si>
  <si>
    <t>Gewogen gemiddelde</t>
  </si>
  <si>
    <t>Indien niet van toepassing kan cel 'B8' op '0' worden gezet</t>
  </si>
  <si>
    <t>Beperkte BTW aftrekbaarheid per maand. Tot €750 retailwaarde mag de BTW worden afgetrokken: €750 * 21% = €130,67 euro / 36 mnd = €3,61 p/m</t>
  </si>
  <si>
    <t>Berekening kostenneutrale werkgeversbijdrage 2026</t>
  </si>
  <si>
    <t>Zie tabblad 'Werkgeverslasten 2026' voor uitleg</t>
  </si>
  <si>
    <t>De gemiddelde fietsprijs die wordt geleased op dit moment is €3.500,- (incl BTW). Deze leasefiets heeft een leaseprijs van ca. €135 incl. BTW per maand. Doordat een gedeelte van het leasetarief wordt verrekend met het brutoloon van een medewerker, wordt door de verlaging van het brutoloon bespaard op werkgeverslasten.  Op het tabblad 'werkgeverslasten' staan al deze componenten opgesomd. In dit specifieke voorbeeld wordt €26,52 per maand bespaard aan werkgeverslasten. Dit bedrag kan je zien als het gemiddeld 'evenwichtspunt' en is kostenneutraal voor werkgever en werknemer. Daarnaast geldt er een beperkte aftrekbaarheid van de BTW op de fiets, dat een overblijfsel is uit het oude WKR fietsenplan. Het is mogelijk om tot €750 (fietsprijs) BTW te verrekenen. Het BTW component (21%) van €750 is €130,67. Indien je deze deelt door de looptijd van 36 maanden, dan kom je uit op een BTW besparing van €3,61 per maand. Deze opgeteld bij de kostenneutrale bijdrage vanuit de besparing op werkgeverslasten plus vakantiegeld is afgerond €25.</t>
  </si>
  <si>
    <t>Maandelijkse besparing werkgeverslasten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</si>
</sst>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5" x14ac:knownFonts="1">
    <font>
      <sz val="11"/>
      <color theme="1"/>
      <name val="Calibri"/>
      <family val="2"/>
      <scheme val="minor"/>
    </font>
    <font>
      <sz val="11"/>
      <color theme="1"/>
      <name val="Calibri"/>
      <family val="2"/>
      <scheme val="minor"/>
    </font>
    <font>
      <b/>
      <sz val="11"/>
      <color rgb="FF000000"/>
      <name val="Calibri"/>
      <family val="2"/>
      <scheme val="minor"/>
    </font>
    <font>
      <sz val="11"/>
      <color rgb="FF000000"/>
      <name val="Calibri"/>
      <family val="2"/>
      <scheme val="minor"/>
    </font>
    <font>
      <i/>
      <sz val="11"/>
      <color theme="1"/>
      <name val="Calibri"/>
      <family val="2"/>
      <scheme val="minor"/>
    </font>
    <font>
      <b/>
      <sz val="11"/>
      <color theme="1"/>
      <name val="Calibri"/>
      <family val="2"/>
      <scheme val="minor"/>
    </font>
    <font>
      <i/>
      <sz val="9"/>
      <color theme="1"/>
      <name val="Calibri"/>
      <family val="2"/>
      <scheme val="minor"/>
    </font>
    <font>
      <u/>
      <sz val="11"/>
      <color theme="10"/>
      <name val="Calibri"/>
      <family val="2"/>
      <scheme val="minor"/>
    </font>
    <font>
      <sz val="10"/>
      <color theme="0"/>
      <name val="Calibri"/>
      <family val="2"/>
      <scheme val="minor"/>
    </font>
    <font>
      <i/>
      <sz val="10"/>
      <color rgb="FF000000"/>
      <name val="Calibri"/>
      <family val="2"/>
      <scheme val="minor"/>
    </font>
    <font>
      <sz val="10"/>
      <color rgb="FF000000"/>
      <name val="Calibri"/>
      <family val="2"/>
      <scheme val="minor"/>
    </font>
    <font>
      <sz val="10"/>
      <color theme="1"/>
      <name val="Calibri"/>
      <family val="2"/>
      <scheme val="minor"/>
    </font>
    <font>
      <b/>
      <sz val="10"/>
      <color theme="0"/>
      <name val="Calibri"/>
      <family val="2"/>
      <scheme val="minor"/>
    </font>
    <font>
      <sz val="26"/>
      <color rgb="FF18885E"/>
      <name val="BNPP Sans Extra Bold"/>
      <family val="3"/>
    </font>
    <font>
      <u/>
      <sz val="8"/>
      <color theme="10"/>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rgb="FFFFCC00"/>
        <bgColor indexed="64"/>
      </patternFill>
    </fill>
    <fill>
      <patternFill patternType="solid">
        <fgColor rgb="FF18885E"/>
        <bgColor indexed="64"/>
      </patternFill>
    </fill>
  </fills>
  <borders count="3">
    <border>
      <left/>
      <right/>
      <top/>
      <bottom/>
      <diagonal/>
    </border>
    <border>
      <left/>
      <right/>
      <top style="thin">
        <color indexed="64"/>
      </top>
      <bottom/>
      <diagonal/>
    </border>
    <border>
      <left style="medium">
        <color theme="0"/>
      </left>
      <right style="medium">
        <color theme="0"/>
      </right>
      <top style="medium">
        <color theme="0"/>
      </top>
      <bottom style="medium">
        <color theme="0"/>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cellStyleXfs>
  <cellXfs count="49">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9" fontId="0" fillId="0" borderId="0" xfId="2" applyFont="1"/>
    <xf numFmtId="10" fontId="0" fillId="0" borderId="0" xfId="2" applyNumberFormat="1" applyFont="1"/>
    <xf numFmtId="0" fontId="4" fillId="0" borderId="0" xfId="0" applyFont="1" applyAlignment="1">
      <alignment horizontal="left" indent="1"/>
    </xf>
    <xf numFmtId="0" fontId="4" fillId="0" borderId="0" xfId="0" applyFont="1" applyAlignment="1">
      <alignment horizontal="left" wrapText="1" indent="1"/>
    </xf>
    <xf numFmtId="0" fontId="6" fillId="0" borderId="0" xfId="0" applyFont="1" applyAlignment="1">
      <alignment horizontal="left" wrapText="1" indent="1"/>
    </xf>
    <xf numFmtId="0" fontId="0" fillId="3" borderId="0" xfId="0" applyFill="1"/>
    <xf numFmtId="0" fontId="8" fillId="4" borderId="0" xfId="0" applyFont="1" applyFill="1" applyAlignment="1">
      <alignment horizontal="left" vertical="center" wrapText="1" indent="1"/>
    </xf>
    <xf numFmtId="0" fontId="0" fillId="4" borderId="0" xfId="0" applyFill="1"/>
    <xf numFmtId="0" fontId="6" fillId="0" borderId="0" xfId="0" applyFont="1" applyAlignment="1">
      <alignment horizontal="left" vertical="top" wrapText="1" indent="1"/>
    </xf>
    <xf numFmtId="0" fontId="6" fillId="0" borderId="0" xfId="0" applyFont="1" applyAlignment="1">
      <alignment horizontal="left" vertical="center" wrapText="1" indent="1"/>
    </xf>
    <xf numFmtId="0" fontId="9" fillId="3" borderId="0" xfId="0" applyFont="1" applyFill="1" applyAlignment="1">
      <alignment horizontal="left" indent="1"/>
    </xf>
    <xf numFmtId="0" fontId="10" fillId="3" borderId="0" xfId="0" applyFont="1" applyFill="1"/>
    <xf numFmtId="0" fontId="10" fillId="3" borderId="0" xfId="0" applyFont="1" applyFill="1" applyAlignment="1">
      <alignment horizontal="left" indent="1"/>
    </xf>
    <xf numFmtId="44" fontId="10" fillId="3" borderId="0" xfId="1" applyFont="1" applyFill="1"/>
    <xf numFmtId="10" fontId="11" fillId="3" borderId="0" xfId="0" applyNumberFormat="1" applyFont="1" applyFill="1"/>
    <xf numFmtId="0" fontId="10" fillId="3" borderId="0" xfId="0" applyFont="1" applyFill="1" applyAlignment="1">
      <alignment horizontal="left" vertical="top" indent="1"/>
    </xf>
    <xf numFmtId="44" fontId="11" fillId="0" borderId="0" xfId="0" applyNumberFormat="1" applyFont="1"/>
    <xf numFmtId="0" fontId="11" fillId="3" borderId="0" xfId="0" applyFont="1" applyFill="1"/>
    <xf numFmtId="44" fontId="0" fillId="3" borderId="0" xfId="0" applyNumberFormat="1" applyFill="1"/>
    <xf numFmtId="0" fontId="4" fillId="3" borderId="0" xfId="0" applyFont="1" applyFill="1"/>
    <xf numFmtId="0" fontId="4" fillId="3" borderId="0" xfId="0" applyFont="1" applyFill="1" applyAlignment="1">
      <alignment horizontal="left" indent="1"/>
    </xf>
    <xf numFmtId="0" fontId="4" fillId="3" borderId="0" xfId="0" applyFont="1" applyFill="1" applyAlignment="1">
      <alignment horizontal="left" wrapText="1" indent="1"/>
    </xf>
    <xf numFmtId="0" fontId="6" fillId="3" borderId="0" xfId="0" applyFont="1" applyFill="1" applyAlignment="1">
      <alignment horizontal="left" wrapText="1" indent="1"/>
    </xf>
    <xf numFmtId="0" fontId="6" fillId="3" borderId="0" xfId="0" applyFont="1" applyFill="1" applyAlignment="1">
      <alignment horizontal="left" vertical="center" wrapText="1" indent="1"/>
    </xf>
    <xf numFmtId="0" fontId="6" fillId="3" borderId="0" xfId="0" applyFont="1" applyFill="1" applyAlignment="1">
      <alignment horizontal="left" vertical="top" wrapText="1" indent="1"/>
    </xf>
    <xf numFmtId="44" fontId="11" fillId="3" borderId="0" xfId="0" applyNumberFormat="1" applyFont="1" applyFill="1"/>
    <xf numFmtId="0" fontId="10" fillId="3" borderId="0" xfId="0" applyFont="1" applyFill="1" applyAlignment="1">
      <alignment horizontal="left" vertical="top" wrapText="1" indent="1"/>
    </xf>
    <xf numFmtId="44" fontId="12" fillId="5" borderId="2" xfId="0" applyNumberFormat="1" applyFont="1" applyFill="1" applyBorder="1" applyAlignment="1">
      <alignment vertical="center"/>
    </xf>
    <xf numFmtId="44" fontId="11" fillId="3" borderId="0" xfId="0" applyNumberFormat="1" applyFont="1" applyFill="1" applyAlignment="1">
      <alignment vertical="center"/>
    </xf>
    <xf numFmtId="10" fontId="0" fillId="2" borderId="0" xfId="2" applyNumberFormat="1" applyFont="1" applyFill="1"/>
    <xf numFmtId="44" fontId="0" fillId="2" borderId="0" xfId="0" applyNumberFormat="1" applyFill="1" applyAlignment="1">
      <alignment horizontal="left" wrapText="1"/>
    </xf>
    <xf numFmtId="10" fontId="0" fillId="0" borderId="0" xfId="2" applyNumberFormat="1" applyFont="1" applyAlignment="1">
      <alignment horizontal="left"/>
    </xf>
    <xf numFmtId="10" fontId="0" fillId="2" borderId="0" xfId="2" applyNumberFormat="1" applyFont="1" applyFill="1" applyAlignment="1">
      <alignment horizontal="left"/>
    </xf>
    <xf numFmtId="0" fontId="13" fillId="0" borderId="0" xfId="0" applyFont="1"/>
    <xf numFmtId="44" fontId="12" fillId="6" borderId="0" xfId="0" applyNumberFormat="1" applyFont="1" applyFill="1" applyAlignment="1">
      <alignment vertical="center"/>
    </xf>
    <xf numFmtId="0" fontId="12" fillId="6" borderId="1" xfId="0" applyFont="1" applyFill="1" applyBorder="1" applyAlignment="1">
      <alignment horizontal="left" vertical="center"/>
    </xf>
    <xf numFmtId="44" fontId="12" fillId="6" borderId="1" xfId="0" applyNumberFormat="1" applyFont="1" applyFill="1" applyBorder="1" applyAlignment="1">
      <alignment vertical="center"/>
    </xf>
    <xf numFmtId="0" fontId="0" fillId="6" borderId="0" xfId="0" applyFill="1"/>
    <xf numFmtId="10" fontId="0" fillId="0" borderId="0" xfId="2" applyNumberFormat="1" applyFont="1" applyFill="1" applyAlignment="1">
      <alignment horizontal="left"/>
    </xf>
    <xf numFmtId="10" fontId="0" fillId="2" borderId="0" xfId="0" applyNumberFormat="1" applyFill="1"/>
    <xf numFmtId="0" fontId="7" fillId="0" borderId="0" xfId="3" applyFill="1"/>
    <xf numFmtId="0" fontId="14" fillId="0" borderId="0" xfId="3" applyFont="1"/>
    <xf numFmtId="0" fontId="8" fillId="6" borderId="0" xfId="0" applyFont="1" applyFill="1" applyAlignment="1">
      <alignment horizontal="left" vertical="center" wrapText="1" indent="3"/>
    </xf>
    <xf numFmtId="0" fontId="11" fillId="0" borderId="0" xfId="0" applyFont="1" applyAlignment="1">
      <alignment horizontal="left" vertical="top" wrapText="1"/>
    </xf>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Light16"/>
  <colors>
    <mruColors>
      <color rgb="FF18885E"/>
      <color rgb="FF008080"/>
      <color rgb="FFFFCC00"/>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445861</xdr:colOff>
      <xdr:row>6</xdr:row>
      <xdr:rowOff>155576</xdr:rowOff>
    </xdr:from>
    <xdr:to>
      <xdr:col>5</xdr:col>
      <xdr:colOff>4588594</xdr:colOff>
      <xdr:row>14</xdr:row>
      <xdr:rowOff>476190</xdr:rowOff>
    </xdr:to>
    <xdr:pic>
      <xdr:nvPicPr>
        <xdr:cNvPr id="5" name="Afbeelding 4">
          <a:extLst>
            <a:ext uri="{FF2B5EF4-FFF2-40B4-BE49-F238E27FC236}">
              <a16:creationId xmlns:a16="http://schemas.microsoft.com/office/drawing/2014/main" id="{005D0162-69DC-8F37-6004-BDC9C8960634}"/>
            </a:ext>
          </a:extLst>
        </xdr:cNvPr>
        <xdr:cNvPicPr>
          <a:picLocks noChangeAspect="1"/>
        </xdr:cNvPicPr>
      </xdr:nvPicPr>
      <xdr:blipFill>
        <a:blip xmlns:r="http://schemas.openxmlformats.org/officeDocument/2006/relationships" r:embed="rId1"/>
        <a:stretch>
          <a:fillRect/>
        </a:stretch>
      </xdr:blipFill>
      <xdr:spPr>
        <a:xfrm>
          <a:off x="9704765" y="2042433"/>
          <a:ext cx="4133208" cy="2057854"/>
        </a:xfrm>
        <a:prstGeom prst="rect">
          <a:avLst/>
        </a:prstGeom>
      </xdr:spPr>
    </xdr:pic>
    <xdr:clientData/>
  </xdr:twoCellAnchor>
  <xdr:oneCellAnchor>
    <xdr:from>
      <xdr:col>5</xdr:col>
      <xdr:colOff>3438525</xdr:colOff>
      <xdr:row>0</xdr:row>
      <xdr:rowOff>9525</xdr:rowOff>
    </xdr:from>
    <xdr:ext cx="1543050" cy="428625"/>
    <xdr:pic>
      <xdr:nvPicPr>
        <xdr:cNvPr id="4" name="image2.png" title="Afbeelding">
          <a:extLst>
            <a:ext uri="{FF2B5EF4-FFF2-40B4-BE49-F238E27FC236}">
              <a16:creationId xmlns:a16="http://schemas.microsoft.com/office/drawing/2014/main" id="{F11FBB64-B3A6-4727-BD4C-BA5F5290D24C}"/>
            </a:ext>
          </a:extLst>
        </xdr:cNvPr>
        <xdr:cNvPicPr preferRelativeResize="0"/>
      </xdr:nvPicPr>
      <xdr:blipFill>
        <a:blip xmlns:r="http://schemas.openxmlformats.org/officeDocument/2006/relationships" r:embed="rId2" cstate="print"/>
        <a:stretch>
          <a:fillRect/>
        </a:stretch>
      </xdr:blipFill>
      <xdr:spPr>
        <a:xfrm>
          <a:off x="12163425" y="9525"/>
          <a:ext cx="1543050" cy="428625"/>
        </a:xfrm>
        <a:prstGeom prst="rect">
          <a:avLst/>
        </a:prstGeom>
        <a:noFill/>
      </xdr:spPr>
    </xdr:pic>
    <xdr:clientData fLocksWithSheet="0"/>
  </xdr:oneCellAnchor>
  <xdr:twoCellAnchor editAs="oneCell">
    <xdr:from>
      <xdr:col>5</xdr:col>
      <xdr:colOff>1915587</xdr:colOff>
      <xdr:row>0</xdr:row>
      <xdr:rowOff>10583</xdr:rowOff>
    </xdr:from>
    <xdr:to>
      <xdr:col>5</xdr:col>
      <xdr:colOff>3330367</xdr:colOff>
      <xdr:row>1</xdr:row>
      <xdr:rowOff>2116</xdr:rowOff>
    </xdr:to>
    <xdr:pic>
      <xdr:nvPicPr>
        <xdr:cNvPr id="6" name="Picture 5">
          <a:extLst>
            <a:ext uri="{FF2B5EF4-FFF2-40B4-BE49-F238E27FC236}">
              <a16:creationId xmlns:a16="http://schemas.microsoft.com/office/drawing/2014/main" id="{D0FF9351-4169-4FCF-92B7-A2F4664D815E}"/>
            </a:ext>
          </a:extLst>
        </xdr:cNvPr>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23653" t="35858" r="23085" b="35933"/>
        <a:stretch/>
      </xdr:blipFill>
      <xdr:spPr bwMode="auto">
        <a:xfrm>
          <a:off x="10636254" y="10583"/>
          <a:ext cx="1409065" cy="419735"/>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belastingdienst.nl/wps/wcm/connect/bldcontentnl/belastingdienst/zakelijk/btw/btw_aftrekken/personeelsvoorzieningen_en_relatiegeschenken/toegestane_aftrek_personeelsvoorzieningen"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rijksfinancien.nl/memorie-van-toelichting/2023/OWB/XV/onderdeel/145203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04AE9-C29D-448C-982A-569F2D2A70DD}">
  <dimension ref="A1:H21"/>
  <sheetViews>
    <sheetView showGridLines="0" tabSelected="1" zoomScale="90" zoomScaleNormal="90" workbookViewId="0">
      <selection activeCell="B10" sqref="B10"/>
    </sheetView>
  </sheetViews>
  <sheetFormatPr defaultColWidth="0" defaultRowHeight="15" zeroHeight="1" x14ac:dyDescent="0.25"/>
  <cols>
    <col min="1" max="1" width="4" customWidth="1"/>
    <col min="2" max="2" width="64.28515625" customWidth="1"/>
    <col min="3" max="3" width="13.140625" customWidth="1"/>
    <col min="4" max="4" width="44.28515625" customWidth="1"/>
    <col min="5" max="5" width="5.140625" customWidth="1"/>
    <col min="6" max="6" width="72.140625" customWidth="1"/>
    <col min="7" max="7" width="2.5703125" customWidth="1"/>
    <col min="8" max="8" width="12.5703125" hidden="1" customWidth="1"/>
    <col min="9" max="16384" width="9.28515625" hidden="1"/>
  </cols>
  <sheetData>
    <row r="1" spans="1:7" ht="35.25" customHeight="1" x14ac:dyDescent="0.65">
      <c r="B1" s="38" t="s">
        <v>30</v>
      </c>
    </row>
    <row r="2" spans="1:7" ht="96" customHeight="1" x14ac:dyDescent="0.25">
      <c r="A2" s="47" t="s">
        <v>32</v>
      </c>
      <c r="B2" s="47"/>
      <c r="C2" s="47"/>
      <c r="D2" s="47"/>
      <c r="E2" s="47"/>
      <c r="F2" s="47"/>
      <c r="G2" s="42"/>
    </row>
    <row r="3" spans="1:7" ht="14.85" customHeight="1" x14ac:dyDescent="0.25">
      <c r="A3" s="11"/>
      <c r="B3" s="11"/>
      <c r="C3" s="11"/>
      <c r="D3" s="11"/>
      <c r="E3" s="11"/>
      <c r="F3" s="11"/>
      <c r="G3" s="12"/>
    </row>
    <row r="4" spans="1:7" ht="14.45" customHeight="1" x14ac:dyDescent="0.25">
      <c r="B4" s="1" t="s">
        <v>0</v>
      </c>
      <c r="C4" s="2"/>
      <c r="D4" s="3"/>
      <c r="E4" s="3"/>
      <c r="F4" s="4" t="s">
        <v>1</v>
      </c>
    </row>
    <row r="5" spans="1:7" ht="8.85" customHeight="1" x14ac:dyDescent="0.25">
      <c r="B5" s="15"/>
      <c r="C5" s="16"/>
      <c r="D5" s="24"/>
      <c r="E5" s="3"/>
      <c r="F5" s="10"/>
    </row>
    <row r="6" spans="1:7" x14ac:dyDescent="0.25">
      <c r="B6" s="17" t="s">
        <v>2</v>
      </c>
      <c r="C6" s="18">
        <v>3500</v>
      </c>
      <c r="D6" s="25"/>
      <c r="E6" s="7"/>
      <c r="F6" s="10"/>
    </row>
    <row r="7" spans="1:7" x14ac:dyDescent="0.25">
      <c r="B7" s="17" t="s">
        <v>3</v>
      </c>
      <c r="C7" s="18">
        <v>134.31</v>
      </c>
      <c r="D7" s="26"/>
      <c r="E7" s="8"/>
      <c r="F7" s="23"/>
    </row>
    <row r="8" spans="1:7" x14ac:dyDescent="0.25">
      <c r="B8" s="17" t="s">
        <v>4</v>
      </c>
      <c r="C8" s="18">
        <f>C6*0.07/12</f>
        <v>20.416666666666668</v>
      </c>
      <c r="D8" s="27"/>
      <c r="E8" s="9"/>
      <c r="F8" s="10"/>
    </row>
    <row r="9" spans="1:7" x14ac:dyDescent="0.25">
      <c r="B9" s="17" t="s">
        <v>33</v>
      </c>
      <c r="C9" s="19">
        <f>'Werkgeverslasten 2026'!B3+'Werkgeverslasten 2026'!D4+'Werkgeverslasten 2026'!B6+'Werkgeverslasten 2026'!B7+'Werkgeverslasten 2026'!B8</f>
        <v>0.28489999999999999</v>
      </c>
      <c r="D9" s="27" t="s">
        <v>31</v>
      </c>
      <c r="E9" s="9"/>
      <c r="F9" s="10"/>
    </row>
    <row r="10" spans="1:7" x14ac:dyDescent="0.25">
      <c r="B10" s="17"/>
      <c r="C10" s="19"/>
      <c r="D10" s="27"/>
      <c r="E10" s="9"/>
      <c r="F10" s="10"/>
    </row>
    <row r="11" spans="1:7" ht="24.95" customHeight="1" x14ac:dyDescent="0.25">
      <c r="B11" s="20" t="s">
        <v>18</v>
      </c>
      <c r="C11" s="32">
        <v>0</v>
      </c>
      <c r="D11" s="27" t="s">
        <v>19</v>
      </c>
      <c r="E11" s="9"/>
      <c r="F11" s="10"/>
    </row>
    <row r="12" spans="1:7" x14ac:dyDescent="0.25">
      <c r="B12" s="17" t="s">
        <v>5</v>
      </c>
      <c r="C12" s="21">
        <f>((C9*(C7))-(C9*C11)-((C9-'Werkgeverslasten 2026'!B8)*C8))/(1+C9)</f>
        <v>26.524666511012533</v>
      </c>
      <c r="D12" s="27"/>
      <c r="E12" s="9"/>
      <c r="F12" s="10"/>
    </row>
    <row r="13" spans="1:7" ht="7.35" customHeight="1" x14ac:dyDescent="0.25">
      <c r="B13" s="17"/>
      <c r="C13" s="30"/>
      <c r="D13" s="27"/>
      <c r="E13" s="9"/>
      <c r="F13" s="10"/>
    </row>
    <row r="14" spans="1:7" ht="30.6" customHeight="1" x14ac:dyDescent="0.25">
      <c r="B14" s="31" t="s">
        <v>6</v>
      </c>
      <c r="C14" s="39">
        <f>C12</f>
        <v>26.524666511012533</v>
      </c>
      <c r="D14" s="28" t="s">
        <v>7</v>
      </c>
      <c r="E14" s="14"/>
      <c r="F14" s="10"/>
    </row>
    <row r="15" spans="1:7" ht="40.700000000000003" customHeight="1" x14ac:dyDescent="0.25">
      <c r="B15" s="20" t="s">
        <v>8</v>
      </c>
      <c r="C15" s="33">
        <v>3.61</v>
      </c>
      <c r="D15" s="29" t="s">
        <v>29</v>
      </c>
      <c r="E15" s="13"/>
      <c r="F15" s="10"/>
    </row>
    <row r="16" spans="1:7" ht="24.95" customHeight="1" x14ac:dyDescent="0.25">
      <c r="B16" s="40" t="s">
        <v>9</v>
      </c>
      <c r="C16" s="41">
        <f>C11+C14+C15</f>
        <v>30.134666511012533</v>
      </c>
      <c r="D16" s="27" t="s">
        <v>20</v>
      </c>
      <c r="E16" s="9"/>
      <c r="F16" s="10"/>
    </row>
    <row r="17" spans="2:6" ht="12.95" customHeight="1" x14ac:dyDescent="0.25">
      <c r="B17" s="22" t="s">
        <v>10</v>
      </c>
      <c r="C17" s="30"/>
      <c r="D17" s="10"/>
      <c r="F17" s="10"/>
    </row>
    <row r="18" spans="2:6" x14ac:dyDescent="0.25">
      <c r="B18" s="2"/>
    </row>
    <row r="19" spans="2:6" x14ac:dyDescent="0.25"/>
    <row r="20" spans="2:6" ht="58.35" customHeight="1" x14ac:dyDescent="0.25">
      <c r="B20" s="48" t="s">
        <v>21</v>
      </c>
      <c r="C20" s="48"/>
      <c r="D20" s="48"/>
    </row>
    <row r="21" spans="2:6" x14ac:dyDescent="0.25"/>
  </sheetData>
  <mergeCells count="2">
    <mergeCell ref="A2:F2"/>
    <mergeCell ref="B20:D20"/>
  </mergeCells>
  <hyperlinks>
    <hyperlink ref="D16" r:id="rId1" location=":~:text=Eigen%20bijdrage%20fiets,de%20volledige%20btw%20mag%20aftrekken." display="Bron belastingdienst" xr:uid="{EA6B9839-DA6C-4B81-A876-95C0202D9B3B}"/>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9F378-D4B4-4967-B1E3-0C4C0B60FCE3}">
  <dimension ref="A1:D19"/>
  <sheetViews>
    <sheetView showGridLines="0" zoomScaleNormal="100" workbookViewId="0">
      <selection activeCell="C3" sqref="C3:D5"/>
    </sheetView>
  </sheetViews>
  <sheetFormatPr defaultColWidth="9.28515625" defaultRowHeight="15" customHeight="1" zeroHeight="1" x14ac:dyDescent="0.25"/>
  <cols>
    <col min="1" max="1" width="84.42578125" customWidth="1"/>
    <col min="2" max="2" width="9.42578125" customWidth="1"/>
    <col min="3" max="3" width="14" customWidth="1"/>
    <col min="4" max="4" width="9.28515625" customWidth="1"/>
    <col min="16384" max="16384" width="10.7109375" customWidth="1"/>
  </cols>
  <sheetData>
    <row r="1" spans="1:4" x14ac:dyDescent="0.25">
      <c r="A1" s="4" t="s">
        <v>11</v>
      </c>
      <c r="B1" s="4" t="s">
        <v>12</v>
      </c>
      <c r="C1" s="4"/>
    </row>
    <row r="2" spans="1:4" x14ac:dyDescent="0.25">
      <c r="A2" s="2" t="s">
        <v>13</v>
      </c>
      <c r="B2" s="36">
        <v>6.7699999999999996E-2</v>
      </c>
      <c r="C2" s="45"/>
    </row>
    <row r="3" spans="1:4" x14ac:dyDescent="0.25">
      <c r="A3" s="2" t="s">
        <v>14</v>
      </c>
      <c r="B3" s="37">
        <v>8.1299999999999997E-2</v>
      </c>
      <c r="C3" s="36" t="s">
        <v>26</v>
      </c>
      <c r="D3" t="s">
        <v>27</v>
      </c>
    </row>
    <row r="4" spans="1:4" x14ac:dyDescent="0.25">
      <c r="A4" s="2" t="s">
        <v>15</v>
      </c>
      <c r="B4" s="43">
        <v>2.7400000000000001E-2</v>
      </c>
      <c r="C4" s="36">
        <v>0.6</v>
      </c>
      <c r="D4" s="44">
        <f>(B4*C4)+(B5*C5)</f>
        <v>4.7399999999999998E-2</v>
      </c>
    </row>
    <row r="5" spans="1:4" x14ac:dyDescent="0.25">
      <c r="A5" s="2" t="s">
        <v>16</v>
      </c>
      <c r="B5" s="36">
        <v>7.7399999999999997E-2</v>
      </c>
      <c r="C5" s="36">
        <v>0.4</v>
      </c>
    </row>
    <row r="6" spans="1:4" x14ac:dyDescent="0.25">
      <c r="A6" s="2" t="s">
        <v>24</v>
      </c>
      <c r="B6" s="37">
        <v>6.0999999999999999E-2</v>
      </c>
      <c r="C6" s="36"/>
    </row>
    <row r="7" spans="1:4" x14ac:dyDescent="0.25">
      <c r="A7" s="2" t="s">
        <v>25</v>
      </c>
      <c r="B7" s="37">
        <v>1.52E-2</v>
      </c>
      <c r="C7" s="36"/>
    </row>
    <row r="8" spans="1:4" x14ac:dyDescent="0.25">
      <c r="A8" s="2" t="s">
        <v>17</v>
      </c>
      <c r="B8" s="37">
        <v>0.08</v>
      </c>
      <c r="C8" t="s">
        <v>28</v>
      </c>
    </row>
    <row r="9" spans="1:4" x14ac:dyDescent="0.25">
      <c r="A9" s="2"/>
      <c r="B9" s="34"/>
    </row>
    <row r="10" spans="1:4" ht="30" x14ac:dyDescent="0.25">
      <c r="A10" s="35" t="s">
        <v>22</v>
      </c>
      <c r="B10" s="34"/>
    </row>
    <row r="11" spans="1:4" x14ac:dyDescent="0.25">
      <c r="A11" s="46" t="s">
        <v>23</v>
      </c>
    </row>
    <row r="12" spans="1:4" x14ac:dyDescent="0.25"/>
    <row r="14" spans="1:4" hidden="1" x14ac:dyDescent="0.25">
      <c r="B14" s="5"/>
    </row>
    <row r="17" spans="1:1" x14ac:dyDescent="0.25"/>
    <row r="19" spans="1:1" hidden="1" x14ac:dyDescent="0.25">
      <c r="A19" s="6"/>
    </row>
  </sheetData>
  <hyperlinks>
    <hyperlink ref="A11" r:id="rId1" display="5.1 Sociale fondsen SZW | Ministerie van Financiën - Rijksoverheid (rijksfinancien.nl)" xr:uid="{3A0C4343-9BBC-47C6-94E3-6DEA7E8D5815}"/>
  </hyperlinks>
  <pageMargins left="0.7" right="0.7" top="0.75" bottom="0.75" header="0.3" footer="0.3"/>
  <pageSetup paperSize="9" orientation="portrait" r:id="rId2"/>
  <headerFooter>
    <oddFooter>&amp;R_x000D_&amp;1#&amp;"Calibri"&amp;10&amp;K0078D7 Classification :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ea9059b-5662-4a4e-87a1-1ddf6cbf938b" xsi:nil="true"/>
    <lcf76f155ced4ddcb4097134ff3c332f xmlns="af84b9e6-2ec9-46e3-9715-ee7cad47778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061F84BA5C6BA468CE8491596E4502F" ma:contentTypeVersion="14" ma:contentTypeDescription="Create a new document." ma:contentTypeScope="" ma:versionID="bf3e1e5a84cd7bc28f099245804f5127">
  <xsd:schema xmlns:xsd="http://www.w3.org/2001/XMLSchema" xmlns:xs="http://www.w3.org/2001/XMLSchema" xmlns:p="http://schemas.microsoft.com/office/2006/metadata/properties" xmlns:ns2="af84b9e6-2ec9-46e3-9715-ee7cad47778e" xmlns:ns3="fea9059b-5662-4a4e-87a1-1ddf6cbf938b" targetNamespace="http://schemas.microsoft.com/office/2006/metadata/properties" ma:root="true" ma:fieldsID="d1e9d95e8d0c29259b18ba7599fb8aeb" ns2:_="" ns3:_="">
    <xsd:import namespace="af84b9e6-2ec9-46e3-9715-ee7cad47778e"/>
    <xsd:import namespace="fea9059b-5662-4a4e-87a1-1ddf6cbf938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84b9e6-2ec9-46e3-9715-ee7cad4777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7c967a-c606-4e87-8e98-6b167b774ca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a9059b-5662-4a4e-87a1-1ddf6cbf938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be8f233-d902-42cb-9279-352cf8c0bad0}" ma:internalName="TaxCatchAll" ma:showField="CatchAllData" ma:web="fea9059b-5662-4a4e-87a1-1ddf6cbf93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EE2CCE-3FF5-4E11-B358-4F3ED9BB35E9}">
  <ds:schemaRefs>
    <ds:schemaRef ds:uri="http://schemas.microsoft.com/sharepoint/v3/contenttype/forms"/>
  </ds:schemaRefs>
</ds:datastoreItem>
</file>

<file path=customXml/itemProps2.xml><?xml version="1.0" encoding="utf-8"?>
<ds:datastoreItem xmlns:ds="http://schemas.openxmlformats.org/officeDocument/2006/customXml" ds:itemID="{B6686222-589A-4E67-8D1D-EB3AB5D4953B}">
  <ds:schemaRefs>
    <ds:schemaRef ds:uri="http://schemas.microsoft.com/office/2006/metadata/properties"/>
    <ds:schemaRef ds:uri="http://schemas.microsoft.com/office/infopath/2007/PartnerControls"/>
    <ds:schemaRef ds:uri="fea9059b-5662-4a4e-87a1-1ddf6cbf938b"/>
    <ds:schemaRef ds:uri="af84b9e6-2ec9-46e3-9715-ee7cad47778e"/>
  </ds:schemaRefs>
</ds:datastoreItem>
</file>

<file path=customXml/itemProps3.xml><?xml version="1.0" encoding="utf-8"?>
<ds:datastoreItem xmlns:ds="http://schemas.openxmlformats.org/officeDocument/2006/customXml" ds:itemID="{29E57944-8AB0-40CA-B4B1-5381CB63B023}"/>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Werkgeversbijdrage p.m</vt:lpstr>
      <vt:lpstr>Werkgeverslasten 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Bart Hoogstad</dc:creator>
  <cp:keywords/>
  <dc:description/>
  <cp:lastModifiedBy>Rogier SCHOENMAKER</cp:lastModifiedBy>
  <cp:revision/>
  <dcterms:created xsi:type="dcterms:W3CDTF">2022-01-28T12:56:24Z</dcterms:created>
  <dcterms:modified xsi:type="dcterms:W3CDTF">2026-02-27T08:33:44Z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8ed5431-0ab7-4c1b-98f4-d4e50f674d02_Enabled">
    <vt:lpwstr>true</vt:lpwstr>
  </property>
  <property fmtid="{D5CDD505-2E9C-101B-9397-08002B2CF9AE}" pid="3" name="MSIP_Label_48ed5431-0ab7-4c1b-98f4-d4e50f674d02_SetDate">
    <vt:lpwstr>2024-10-01T09:14:59Z</vt:lpwstr>
  </property>
  <property fmtid="{D5CDD505-2E9C-101B-9397-08002B2CF9AE}" pid="4" name="MSIP_Label_48ed5431-0ab7-4c1b-98f4-d4e50f674d02_Method">
    <vt:lpwstr>Privileged</vt:lpwstr>
  </property>
  <property fmtid="{D5CDD505-2E9C-101B-9397-08002B2CF9AE}" pid="5" name="MSIP_Label_48ed5431-0ab7-4c1b-98f4-d4e50f674d02_Name">
    <vt:lpwstr>48ed5431-0ab7-4c1b-98f4-d4e50f674d02</vt:lpwstr>
  </property>
  <property fmtid="{D5CDD505-2E9C-101B-9397-08002B2CF9AE}" pid="6" name="MSIP_Label_48ed5431-0ab7-4c1b-98f4-d4e50f674d02_SiteId">
    <vt:lpwstr>614f9c25-bffa-42c7-86d8-964101f55fa2</vt:lpwstr>
  </property>
  <property fmtid="{D5CDD505-2E9C-101B-9397-08002B2CF9AE}" pid="7" name="MSIP_Label_48ed5431-0ab7-4c1b-98f4-d4e50f674d02_ActionId">
    <vt:lpwstr>da0b527f-070e-4608-9640-79a4f33ca6e3</vt:lpwstr>
  </property>
  <property fmtid="{D5CDD505-2E9C-101B-9397-08002B2CF9AE}" pid="8" name="MSIP_Label_48ed5431-0ab7-4c1b-98f4-d4e50f674d02_ContentBits">
    <vt:lpwstr>0</vt:lpwstr>
  </property>
  <property fmtid="{D5CDD505-2E9C-101B-9397-08002B2CF9AE}" pid="9" name="ContentTypeId">
    <vt:lpwstr>0x010100D061F84BA5C6BA468CE8491596E4502F</vt:lpwstr>
  </property>
  <property fmtid="{D5CDD505-2E9C-101B-9397-08002B2CF9AE}" pid="10" name="MediaServiceImageTags">
    <vt:lpwstr/>
  </property>
</Properties>
</file>